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<sst xmlns="http://schemas.openxmlformats.org/spreadsheetml/2006/main" count="24" uniqueCount="24">
  <si>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Total gallons consumed</t>
  </si>
  <si>
    <t>Gas to ethanol energy ratio</t>
  </si>
  <si>
    <t>Total gal ethanol needed per year</t>
  </si>
  <si>
    <t>Total US gasoline cons/day (bbls)</t>
  </si>
  <si>
    <t>kWh per lb of coal</t>
  </si>
  <si>
    <t>kWh per 100 lbs of switchgrass</t>
  </si>
  <si>
    <t>Average mpg using ethanol</t>
  </si>
  <si>
    <t>Miles per 100 lbs of swtchgrs</t>
  </si>
  <si>
    <t>kWh per ton of coal</t>
  </si>
  <si>
    <t>Tons switchgrass needed per year(1)</t>
  </si>
  <si>
    <t>Mi per 100 lbs of swtchgrs for electric Ford Explorer (5)</t>
  </si>
  <si>
    <t>Total sq mi of swtchgrs needed</t>
  </si>
  <si>
    <t>Average mpg for gas Ford Explorer</t>
  </si>
  <si>
    <t>Charging efficiency compens(4)</t>
  </si>
  <si>
    <r>
      <t xml:space="preserve">(1)Alternative Fuels and Advanced Vehicles Data Center. </t>
    </r>
    <r>
      <rPr>
        <sz val="12"/>
        <color indexed="8"/>
        <rFont val="Times New Roman,Italic"/>
        <family val="0"/>
      </rPr>
      <t>National Ethanol Feedstock Resources</t>
    </r>
    <r>
      <rPr>
        <sz val="12"/>
        <color indexed="8"/>
        <rFont val="TimesNewRoman"/>
        <family val="0"/>
      </rPr>
      <t xml:space="preserve">. Last updated February 4, 2009, Example Theoretical Ethanol Yields of Selected Feedstocks (bottom table), Energy Efficiency and Renewable Energy, U.S. Department of Energy. Available online: http://www.afdc.energy.gov/afdc/ethanol/feedstocks_resources_national.html (accessed May 15, 2009). </t>
    </r>
  </si>
  <si>
    <t>Total acres of swtchgrs needed(1)</t>
  </si>
  <si>
    <t>kWh per lb of switchgrass(2)</t>
  </si>
  <si>
    <t>Transmission efficiency compens(3)</t>
  </si>
  <si>
    <r>
      <t xml:space="preserve">(2)Renewableenergyworld.com. </t>
    </r>
    <r>
      <rPr>
        <sz val="12"/>
        <color indexed="8"/>
        <rFont val="Times New Roman,Italic"/>
        <family val="0"/>
      </rPr>
      <t>Switchgrass Burn Test Proves Hopeful</t>
    </r>
    <r>
      <rPr>
        <sz val="12"/>
        <color indexed="8"/>
        <rFont val="TimesNewRoman"/>
        <family val="0"/>
      </rPr>
      <t xml:space="preserve">. June 19, 2006. Available online: http://www.renewableenergyworld.com/rea/news/article/2006/06/switchgrass-burn-test- proves-hopeful-45188 (accessed May 15, 2009). </t>
    </r>
  </si>
  <si>
    <t>(3)Energy Information Administration, U.S. Department of Energy. Energy Consumption by Sector. Open Section Notes pdf, Note 2 (Electrical System Energy Losses). Available online: http://www.eia.doe.gov/emeu/mer/consump.html (accessed May 15, 2009).</t>
  </si>
  <si>
    <t>(4)Wiles, J. Batteries: What We Know About Them and How to Use Them. Home Power 1997, April/May, p. 66.</t>
  </si>
  <si>
    <t>(5)U.S. Department of Energy. Fuel Economy Guide. Model Year: 2004. Available online: www.fueleconomy.gov (accessed May 15, 2009).</t>
  </si>
  <si>
    <t>Total US kWh from coal in 2020</t>
  </si>
  <si>
    <t>Total tons coal consumed in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</si>
</sst>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"/>
      <family val="1"/>
    </font>
    <font>
      <sz val="12"/>
      <color indexed="8"/>
      <name val="TimesNewRoman"/>
      <family val="0"/>
    </font>
    <font>
      <sz val="12"/>
      <color indexed="8"/>
      <name val="Times New Roman,Italic"/>
      <family val="0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20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NewRoman"/>
      <family val="0"/>
    </font>
    <font>
      <b/>
      <sz val="11"/>
      <color rgb="FF0000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432FF"/>
      <name val="Calibri"/>
      <family val="2"/>
    </font>
    <font>
      <b/>
      <sz val="11"/>
      <color rgb="FF0432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11" fontId="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1" fontId="5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27</xdr:row>
      <xdr:rowOff>152400</xdr:rowOff>
    </xdr:from>
    <xdr:ext cx="3505200" cy="381000"/>
    <xdr:sp>
      <xdr:nvSpPr>
        <xdr:cNvPr id="1" name="TextBox 2"/>
        <xdr:cNvSpPr txBox="1">
          <a:spLocks noChangeArrowheads="1"/>
        </xdr:cNvSpPr>
      </xdr:nvSpPr>
      <xdr:spPr>
        <a:xfrm>
          <a:off x="2628900" y="5553075"/>
          <a:ext cx="3505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births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1000 population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57" zoomScaleNormal="157" zoomScalePageLayoutView="0" workbookViewId="0" topLeftCell="A1">
      <selection activeCell="E8" sqref="E8"/>
    </sheetView>
  </sheetViews>
  <sheetFormatPr defaultColWidth="11.00390625" defaultRowHeight="15.75"/>
  <cols>
    <col min="1" max="1" width="15.00390625" style="0" customWidth="1"/>
    <col min="2" max="2" width="14.50390625" style="0" customWidth="1"/>
    <col min="3" max="3" width="13.00390625" style="0" customWidth="1"/>
    <col min="4" max="4" width="17.00390625" style="0" customWidth="1"/>
    <col min="5" max="5" width="15.625" style="0" customWidth="1"/>
    <col min="6" max="6" width="16.50390625" style="0" customWidth="1"/>
    <col min="7" max="7" width="14.375" style="0" customWidth="1"/>
    <col min="8" max="8" width="14.00390625" style="0" customWidth="1"/>
    <col min="9" max="9" width="19.50390625" style="0" customWidth="1"/>
  </cols>
  <sheetData>
    <row r="1" spans="1:8" s="6" customFormat="1" ht="46.5" customHeight="1">
      <c r="A1" s="4" t="s">
        <v>3</v>
      </c>
      <c r="B1" s="5" t="s">
        <v>1</v>
      </c>
      <c r="C1" s="5" t="s">
        <v>0</v>
      </c>
      <c r="D1" s="5" t="s">
        <v>2</v>
      </c>
      <c r="E1" s="5" t="s">
        <v>9</v>
      </c>
      <c r="F1" s="5" t="s">
        <v>15</v>
      </c>
      <c r="G1" s="5" t="s">
        <v>11</v>
      </c>
      <c r="H1" s="7"/>
    </row>
    <row r="2" spans="1:8" s="6" customFormat="1" ht="15.75">
      <c r="A2" s="8"/>
      <c r="B2" s="9">
        <f>A2/0.67</f>
        <v>0</v>
      </c>
      <c r="C2" s="9">
        <f>B2*42</f>
        <v>0</v>
      </c>
      <c r="D2" s="9">
        <f>C2*365</f>
        <v>0</v>
      </c>
      <c r="E2" s="9">
        <f>D2/97</f>
        <v>0</v>
      </c>
      <c r="F2" s="9">
        <f>E2/8</f>
        <v>0</v>
      </c>
      <c r="G2" s="10">
        <f>F2/640</f>
        <v>0</v>
      </c>
      <c r="H2" s="7"/>
    </row>
    <row r="3" spans="1:8" s="6" customFormat="1" ht="15.75">
      <c r="A3" s="7"/>
      <c r="B3" s="7"/>
      <c r="C3" s="7"/>
      <c r="D3" s="7"/>
      <c r="E3" s="7"/>
      <c r="F3" s="7"/>
      <c r="G3" s="7"/>
      <c r="H3" s="7"/>
    </row>
    <row r="4" spans="1:8" s="6" customFormat="1" ht="13.5" customHeight="1">
      <c r="A4" s="7"/>
      <c r="B4" s="7"/>
      <c r="C4" s="7"/>
      <c r="D4" s="7"/>
      <c r="E4" s="7"/>
      <c r="F4" s="7"/>
      <c r="G4" s="7"/>
      <c r="H4" s="7"/>
    </row>
    <row r="5" spans="1:9" s="6" customFormat="1" ht="48" customHeight="1">
      <c r="A5" s="4" t="s">
        <v>22</v>
      </c>
      <c r="B5" s="4" t="s">
        <v>23</v>
      </c>
      <c r="C5" s="5" t="s">
        <v>8</v>
      </c>
      <c r="D5" s="5" t="s">
        <v>4</v>
      </c>
      <c r="E5" s="5" t="s">
        <v>16</v>
      </c>
      <c r="F5" s="5" t="s">
        <v>17</v>
      </c>
      <c r="G5" s="5" t="s">
        <v>13</v>
      </c>
      <c r="H5" s="5" t="s">
        <v>5</v>
      </c>
      <c r="I5" s="5" t="s">
        <v>10</v>
      </c>
    </row>
    <row r="6" spans="1:9" s="6" customFormat="1" ht="15.75">
      <c r="A6" s="11"/>
      <c r="B6" s="11"/>
      <c r="C6" s="9" t="e">
        <f>A6/B6</f>
        <v>#DIV/0!</v>
      </c>
      <c r="D6" s="12" t="e">
        <f>C6/2000</f>
        <v>#DIV/0!</v>
      </c>
      <c r="E6" s="12" t="e">
        <f>D6/1.29</f>
        <v>#DIV/0!</v>
      </c>
      <c r="F6" s="12" t="e">
        <f>E6*0.85</f>
        <v>#DIV/0!</v>
      </c>
      <c r="G6" s="12" t="e">
        <f>F6*0.75</f>
        <v>#DIV/0!</v>
      </c>
      <c r="H6" s="9" t="e">
        <f>G6*100</f>
        <v>#DIV/0!</v>
      </c>
      <c r="I6" s="9" t="e">
        <f>H6*1.8</f>
        <v>#DIV/0!</v>
      </c>
    </row>
    <row r="7" spans="1:8" s="6" customFormat="1" ht="15.75">
      <c r="A7" s="7"/>
      <c r="B7" s="7"/>
      <c r="C7" s="7"/>
      <c r="D7" s="7"/>
      <c r="E7" s="7"/>
      <c r="F7" s="7"/>
      <c r="G7" s="7"/>
      <c r="H7" s="7"/>
    </row>
    <row r="8" spans="1:8" s="6" customFormat="1" ht="46.5" customHeight="1">
      <c r="A8" s="4" t="s">
        <v>12</v>
      </c>
      <c r="B8" s="5" t="s">
        <v>6</v>
      </c>
      <c r="C8" s="5" t="s">
        <v>7</v>
      </c>
      <c r="D8" s="7"/>
      <c r="E8" s="7"/>
      <c r="F8" s="7"/>
      <c r="G8" s="7"/>
      <c r="H8" s="7"/>
    </row>
    <row r="9" spans="1:8" s="6" customFormat="1" ht="15.75">
      <c r="A9" s="13"/>
      <c r="B9" s="9">
        <f>A9*0.67</f>
        <v>0</v>
      </c>
      <c r="C9" s="14">
        <f>B9*4.84</f>
        <v>0</v>
      </c>
      <c r="D9" s="7"/>
      <c r="E9" s="7"/>
      <c r="F9" s="7"/>
      <c r="G9" s="7"/>
      <c r="H9" s="7"/>
    </row>
    <row r="11" ht="22.5" customHeight="1">
      <c r="A11" s="3" t="s">
        <v>14</v>
      </c>
    </row>
    <row r="12" ht="21" customHeight="1">
      <c r="A12" s="3" t="s">
        <v>18</v>
      </c>
    </row>
    <row r="13" ht="21" customHeight="1">
      <c r="A13" s="3" t="s">
        <v>19</v>
      </c>
    </row>
    <row r="14" ht="21" customHeight="1">
      <c r="A14" s="3" t="s">
        <v>20</v>
      </c>
    </row>
    <row r="15" ht="21" customHeight="1">
      <c r="A15" s="3" t="s">
        <v>21</v>
      </c>
    </row>
    <row r="17" ht="15.75">
      <c r="D17" s="1"/>
    </row>
    <row r="18" spans="1:4" ht="15.75">
      <c r="A18" s="1"/>
      <c r="B18" s="1"/>
      <c r="C18" s="1"/>
      <c r="D18" s="1"/>
    </row>
    <row r="19" spans="1:3" ht="15.75">
      <c r="A19" s="1"/>
      <c r="B19" s="1"/>
      <c r="C19" s="1"/>
    </row>
    <row r="20" ht="15.75">
      <c r="C20" s="2"/>
    </row>
  </sheetData>
  <sheetProtection/>
  <printOptions/>
  <pageMargins left="0.75" right="0.75" top="1" bottom="1" header="0.5" footer="0.5"/>
  <pageSetup orientation="portrait"/>
  <headerFooter>
    <oddHeader>&amp;CPage &amp;P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1">
      <selection activeCell="T37" sqref="T37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11.00390625" defaultRowHeight="15.75"/>
  <cols>
    <col min="15" max="15" width="26.625" style="0" customWidth="1"/>
    <col min="16" max="16" width="32.375" style="0" customWidth="1"/>
    <col min="17" max="17" width="35.125" style="0" customWidth="1"/>
  </cols>
  <sheetData/>
  <sheetProtection/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Chaves</dc:creator>
  <cp:keywords/>
  <dc:description/>
  <cp:lastModifiedBy>Microsoft Office User</cp:lastModifiedBy>
  <cp:lastPrinted>2014-05-04T22:16:49Z</cp:lastPrinted>
  <dcterms:created xsi:type="dcterms:W3CDTF">2014-04-23T00:18:56Z</dcterms:created>
  <dcterms:modified xsi:type="dcterms:W3CDTF">2021-04-14T01:47:25Z</dcterms:modified>
  <cp:category/>
  <cp:version/>
  <cp:contentType/>
  <cp:contentStatus/>
</cp:coreProperties>
</file>